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defaultThemeVersion="166925"/>
  <mc:AlternateContent xmlns:mc="http://schemas.openxmlformats.org/markup-compatibility/2006">
    <mc:Choice Requires="x15">
      <x15ac:absPath xmlns:x15ac="http://schemas.microsoft.com/office/spreadsheetml/2010/11/ac" url="C:\Users\kelly.serrano\Downloads\"/>
    </mc:Choice>
  </mc:AlternateContent>
  <bookViews>
    <workbookView xWindow="0" yWindow="0" windowWidth="23730" windowHeight="12180"/>
  </bookViews>
  <sheets>
    <sheet name="SG" sheetId="1" r:id="rId1"/>
  </sheets>
  <definedNames>
    <definedName name="_xlnm.Print_Area" localSheetId="0">SG!$A$1:$H$93</definedName>
    <definedName name="_xlnm.Print_Titles" localSheetId="0">SG!$1:$12</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1" l="1"/>
  <c r="E43" i="1"/>
  <c r="E48" i="1" l="1"/>
  <c r="E47" i="1"/>
  <c r="G62" i="1" l="1"/>
  <c r="G52" i="1"/>
  <c r="H52" i="1" s="1"/>
  <c r="G40" i="1"/>
  <c r="H40" i="1" s="1"/>
  <c r="G58" i="1" l="1"/>
  <c r="H58" i="1" s="1"/>
  <c r="G63" i="1" s="1"/>
  <c r="H63" i="1" s="1"/>
  <c r="H64" i="1" l="1"/>
</calcChain>
</file>

<file path=xl/sharedStrings.xml><?xml version="1.0" encoding="utf-8"?>
<sst xmlns="http://schemas.openxmlformats.org/spreadsheetml/2006/main" count="119" uniqueCount="105">
  <si>
    <t>CONSEJO ASESOR DEL GOBIERNO NACIONAL EN MATERIA DE CONTROL INTERNO DE LAS ENTIDADES DEL ORDEN NACIONAL Y TERRITORIAL</t>
  </si>
  <si>
    <t>FORMATO</t>
  </si>
  <si>
    <t>EVALUACIÓN DE GESTIÓN POR DEPENDENCIAS</t>
  </si>
  <si>
    <t>OFICINA DE CONTROL INTERNO</t>
  </si>
  <si>
    <t>(Circular No. 04. del 27 de septiembre de 2005)</t>
  </si>
  <si>
    <r>
      <t xml:space="preserve">1. ENTIDAD:  </t>
    </r>
    <r>
      <rPr>
        <sz val="10"/>
        <color theme="1"/>
        <rFont val="Arial"/>
        <family val="2"/>
      </rPr>
      <t>Instituto Distrital Recreación y Deporte "IDRD"</t>
    </r>
  </si>
  <si>
    <r>
      <t xml:space="preserve">2. DEPENDENCIA A EVALUAR:  </t>
    </r>
    <r>
      <rPr>
        <sz val="10"/>
        <color theme="1"/>
        <rFont val="Arial"/>
        <family val="2"/>
      </rPr>
      <t>Secretaria General</t>
    </r>
  </si>
  <si>
    <t>5. COMPROMISOS ASOCIADOS AL CUMPLIMIENTO DEL OBJETIVO INSTITUCIONAL</t>
  </si>
  <si>
    <t>5. MEDICION DE RESULTADOS</t>
  </si>
  <si>
    <t>5.1.
INDICADOR</t>
  </si>
  <si>
    <t>5.3. ANALISIS DE RESULTADOS</t>
  </si>
  <si>
    <t>SECRETARIA GENERAL</t>
  </si>
  <si>
    <t>META</t>
  </si>
  <si>
    <t>INDICADOR</t>
  </si>
  <si>
    <t>RESULTADO</t>
  </si>
  <si>
    <t>Mapa de riesgos</t>
  </si>
  <si>
    <t>Indicador Atención Entes de Control Externo</t>
  </si>
  <si>
    <t>9. FIRMA:</t>
  </si>
  <si>
    <t>Revisados los indicadores con sus observaciones y evidencias, se constató el cumplimiento de las actividades del Plan Operativo</t>
  </si>
  <si>
    <r>
      <t xml:space="preserve">4. PROYECTO DE INVERSIÓN: </t>
    </r>
    <r>
      <rPr>
        <sz val="10"/>
        <color theme="1"/>
        <rFont val="Arial"/>
        <family val="2"/>
      </rPr>
      <t>No es responsable de proyecto de inversión</t>
    </r>
  </si>
  <si>
    <t>5.2. 
RESULTADO  (%)</t>
  </si>
  <si>
    <t xml:space="preserve">5. PLAN OPERATIVO </t>
  </si>
  <si>
    <t>A. CALIFICACION PLAN OPERATIVO</t>
  </si>
  <si>
    <t>5. SISTEMA DE CONTROL INTERNO</t>
  </si>
  <si>
    <t>DESCRIPCIÓN</t>
  </si>
  <si>
    <t>RESULTADO  (%)</t>
  </si>
  <si>
    <t>ANALISIS DE RESULTADOS</t>
  </si>
  <si>
    <t>Calificación Mapa de Riesgos</t>
  </si>
  <si>
    <t>Indicadores de Gestión de calidad</t>
  </si>
  <si>
    <t>No. de espacios monitoreados / total de espacios programados a monitorear en el periodo x 100</t>
  </si>
  <si>
    <t>Calificación Indicadores de Gestión</t>
  </si>
  <si>
    <t>INDICADOR (% DE CUMPLIMIENTO)</t>
  </si>
  <si>
    <t>ANALISIS DE RESULTADO</t>
  </si>
  <si>
    <t>Calificación Indicador Atención Entes de Control Externo</t>
  </si>
  <si>
    <t>B. CALIFICACION SISTEMA DE CONTROL INTERNO</t>
  </si>
  <si>
    <r>
      <t xml:space="preserve">3. OBJETIVOS INSTITUCIONALES RELACIONADOS CON LA DEPENDENCIA:
</t>
    </r>
    <r>
      <rPr>
        <sz val="10"/>
        <color theme="1"/>
        <rFont val="Arial"/>
        <family val="2"/>
      </rPr>
      <t>Realiza seguimiento a las estrategias y mecanismos definidos por la Dirección General, para el cumplimiento de las metas y objetivos de acuerdo a la misión institucional.</t>
    </r>
  </si>
  <si>
    <t>GESTION DOCUMENTAL</t>
  </si>
  <si>
    <t>ATENCION AL CIUDADANO</t>
  </si>
  <si>
    <t>CALIFICACION TOTAL VIGENCIA 2018 (A + B)</t>
  </si>
  <si>
    <r>
      <t xml:space="preserve">8. FECHA: </t>
    </r>
    <r>
      <rPr>
        <sz val="10"/>
        <color theme="1"/>
        <rFont val="Arial"/>
        <family val="2"/>
      </rPr>
      <t>31 de enero de 2019</t>
    </r>
  </si>
  <si>
    <t>Actualizar los documentos del Sistema Integrado de Gestión que se requiera de las Áreas  a cargo de la Secretaría General</t>
  </si>
  <si>
    <t xml:space="preserve">N° de documentos actualizados </t>
  </si>
  <si>
    <t>Registrar oportunamente en el aplicativo Isolución, el seguimiento a las acciones de mejora de las áreas a cargo de la Secretaría General</t>
  </si>
  <si>
    <t>N° seguimientos realizados dentro de los términos / N° de seguimientos programados * 100</t>
  </si>
  <si>
    <t>Registrar oportunamente en el aplicativo Isolución, el seguimiento trimestral de los indicadores de gestión, de las áreas a cargo de la Secretaría General</t>
  </si>
  <si>
    <t>Realizar seguimiento  de las actividades a cargo de las Áreas  de la Secretaría General en el Plan Anticorrupción y de Atención al Ciudadano  (PAAC)</t>
  </si>
  <si>
    <t>N° de actividades realizadas en el trimestre a evaluar / N° de actividades programadas en el trimestre * 100</t>
  </si>
  <si>
    <t>Sección de cumplimiento a la Ley 1712 de 2014 actualizada en la página web</t>
  </si>
  <si>
    <t>N° de informes de seguimiento presentados</t>
  </si>
  <si>
    <t xml:space="preserve">N° de talleres realizados </t>
  </si>
  <si>
    <t>N° de talleres realizados</t>
  </si>
  <si>
    <t xml:space="preserve">Realizar talleres de sensibilización a los servidores públicos y contratistas del IDRD en temas conservación preventiva de documentos </t>
  </si>
  <si>
    <t>Socializar e Implementar las Tablas de Retención Documental -TRD Convalidadas por el Consejo Distrital de Archivos en toda la entidad</t>
  </si>
  <si>
    <t xml:space="preserve">Levantar el inventario en el Formato Único de Inventario Documental -FUID de los archivos ubicados en los depósitos del Archivo Central No 1 y 2,  de conformidad con  lo establecido en el articulo 26 de la Ley 594 de 2000. </t>
  </si>
  <si>
    <t>N° de metros lineales inventariados en archivo Central</t>
  </si>
  <si>
    <t xml:space="preserve">Levantar el inventario del fondo acumulado en el Formato Único de Inventario Documental -FUID de los archivos ubicados en el depósito del CEAD de conformidad con lo establecido en el artículo 26 de la Ley 594 de 2000. </t>
  </si>
  <si>
    <t>N° de metros lineales inventariados en el CEAD</t>
  </si>
  <si>
    <t>Levantar el inventario Documental en el FUID de los planos ubicados en la Planoteca.</t>
  </si>
  <si>
    <t>N° de planos inventariados</t>
  </si>
  <si>
    <t xml:space="preserve">Diligenciar las Fichas de Valoración Documental con base en los inventarios en estado natural como herramienta primordial para la elaboración de las Tablas de Valoración Documental, de acuerdo con los lineamientos dados por el Archivo de Bogotá en la Circular 002 de 2013.  </t>
  </si>
  <si>
    <t>N° de fondos con fichas de valoración documental realizados / N° de fondos con fichas de valoración documental proyectados</t>
  </si>
  <si>
    <t>Elaborar las Tablas de Valoración Documental de conformidad con el Acuerdo 04 de 2013 del Archivo General de la Nación</t>
  </si>
  <si>
    <t xml:space="preserve">Acta  aprobando las Tablas de Valoración Documental </t>
  </si>
  <si>
    <t>Actualizar las Tablas de Retención Documental - TRD de la entidad de conformidad con el Acuerdo 04 de 2013 del Archivo General de la Nación</t>
  </si>
  <si>
    <t>Dependencias que requieren  actualización de las TRD / Dependencias consultadas</t>
  </si>
  <si>
    <t>Elaborar el instrumento archivístico Banco Terminológico de conformidad con el Decreto 1080 de 2015 artículo 2.8.2.5.8 MinCultura.</t>
  </si>
  <si>
    <t>Banco Terminológico elaborado y publicado en el Aplicativo Solución</t>
  </si>
  <si>
    <t>Realizar 2 talleres de servicio al cliente referente a las actividades que se ofrecen  en el IDRD.</t>
  </si>
  <si>
    <t>Realizar la actualización del procedimiento de Gestión de PQRS y publicar en el aplicativo de Isolución.</t>
  </si>
  <si>
    <t>Procedimiento actualizado y publicado.</t>
  </si>
  <si>
    <t>Presentar un informe trimestral del comportamiento de PQRS</t>
  </si>
  <si>
    <t>N° informes de PQRS presentados a Secretaría General</t>
  </si>
  <si>
    <t>Esta dependencia gestionó 12 acciones de mejora en el plan de mejoramiento institucional de origen externo, así:
Contraloría de Bogotá: 1 (2.1.1.2)
Archivo General de la Nación: 11
De las 12 acciones gestionadas, la Oficina de Control Interno evidenció en los seguimientos realizados que 8 fueron ejecutadas y cuentan con las evidencias de su desarrollo. (1 de la Contraloría de Bogotá y 7 del AGN)
Las restantes 4 acciones no finalizaron su implementación en la vigencia 2018 y se está a la espera de aprobación de prorroga por parte del AGN.</t>
  </si>
  <si>
    <t>Atención inadecuada al ciudadano en los módulos de la entidad ubicados en los SUPERCADE, en relación con los trámites y servicios que se ofrecen.</t>
  </si>
  <si>
    <t>Respuesta fuera de términos a PQRS radicadas por ciudadanos y grupos de interés ante la entidad</t>
  </si>
  <si>
    <t>Número de quejas presentadas por los ciudadanos en cuanto a la atención en los SUPERCADE</t>
  </si>
  <si>
    <t>(No. de PQRS gestionadas por el Área de Atención al Cliente, Quejas y Reclamos/Total de PQRS recibidas en el período a evaluar)*100</t>
  </si>
  <si>
    <t>Para dar tratamiento a este riesgo, la Dependencia formuló 3 acciones cuyos resultados son los siguientes:
Acción: 201654, cerrada el 23 de agosto de 2018
Acción 201652, con fecha de compromiso 30 de junio de 2018, no concluida antes de finalizar 2018.
Acción 201653, con fecha de compromiso 30 de octubre de 2018, no concluida antes de finalizar 2018.
Se debe mencionar, que la para las acciones incumplidas, la Oficina de Control Interno en su seguimiento trimestral, solicitó al proceso que las fechas fuesen revisadas y si era del caso prorrogadas; sin embargo, no se realizó este trámite.</t>
  </si>
  <si>
    <t>No contar con el inventario documental (fondo documental acumulado, archivo central) del IDRD</t>
  </si>
  <si>
    <t>Incumplimiento de las actividades establecidas en el Plan Institucional de Archivos -PINAR</t>
  </si>
  <si>
    <t>Preservación y conservación inadecuada del acervo documental de la entidad</t>
  </si>
  <si>
    <t>(No. de metros lineales de archivo inventariados en el período en el archivo central y CSEAD/Total de metros lineales de archivo programados a inventariar en el período en el Archivo Central y CSEAD)*100</t>
  </si>
  <si>
    <t>(Actividades realizadas/ Actividades programadas en el PINAR)*100</t>
  </si>
  <si>
    <t>(No. de espacios inspeccionados/Total de espacios programados a inspeccionar en el período)*100</t>
  </si>
  <si>
    <t>Para dar tratamiento a este riesgo, la Dependencia formuló 1 acción cuyo resultado es el siguiente:
Acción: 201646, cerrada el 6 de noviembre de 2018</t>
  </si>
  <si>
    <t>Para dar tratamiento a este riesgo, la Dependencia formuló 1 acción cuyo resultado es el siguiente:
Acción: 201647, cerrada el 19 de diciembre 2018</t>
  </si>
  <si>
    <t xml:space="preserve">Para dar tratamiento a este riesgo, la Dependencia formuló 1 acción cuyo resultado es el siguiente:
Acción 201648, con fecha de compromiso 31 de diciembre de 2018 la cual se cumplió. </t>
  </si>
  <si>
    <t>Satisfacción de los ciudadanos sobre las respuestas de PQRS</t>
  </si>
  <si>
    <t>(No. de peticionarios contactados, telefónicamente satisfechos con la respuesta dada a sus requerimientos / Número de peticionarios contactadas ) x 100</t>
  </si>
  <si>
    <t>Se cumple con la meta del indicador en un 92 %, resultado de haberlo alcanzado en 11 de los 12 meses de la vigencia , siendo el mes de febrero en el que la medición arrojó un valor del 69.4 %.
En cuanto a la oportunidad, se logra igualmente un 92 %, de acuerdo con los registros de ISOLUCIÓN, en donde 1 de los 12 meses , la OCI considera que el reporte no fue oportuno y correspondió al mes de febrero de 2018.</t>
  </si>
  <si>
    <t>Seguimiento a la ejecución del programa de Monitoreo y Control de las Condiciones Ambientales del Plan de Conservación Documental.</t>
  </si>
  <si>
    <t xml:space="preserve">De acuerdo con los resultados del indicador, se excede la meta en los meses de marzo a diciembre de 2018, no existiendo reporte para los meses de enero y febrero.
En cuanto a la oportunidad, se logra un 100 % para los meses reportados de acuerdo con el registro en ISOLUCIÓN. </t>
  </si>
  <si>
    <t>(No. de planos de gran formato inventariados en el periodo / No. de planos de gran formato programados a inventariar en el periodo) * 100</t>
  </si>
  <si>
    <t xml:space="preserve">De acuerdo con los resultados del indicador, se cumple con la meta en cada uno de los cuatro trimestres de la vigencia 2018.
En cuanto a la oportunidad de reporte, se logra un 100 % de acuerdo con el registro en ISOLUCIÓN de las cuatro mediciones, por tanto se considera oportuno. </t>
  </si>
  <si>
    <t>Durante la vigencia 2018 esta Dependencia no tuvo a cargo dar trámite a requerimientos de entes de control externo, de forma exclusiva y/o compartida con otras dependencias del IDRD. 
En virtud de lo anterior, este componente no se pondera en la calificación.</t>
  </si>
  <si>
    <t>Auditorias, Evaluaciones y Seguimientos 52,6%</t>
  </si>
  <si>
    <t>Planes de Mejoramiento Interno 10,6%</t>
  </si>
  <si>
    <t>Planes de mejoramiento Externo 10,6%</t>
  </si>
  <si>
    <r>
      <t xml:space="preserve">6. EVALUACION DE LA OFICINA DE CONTROL INTERNO A LOS COMPROMISOS DE LA DEPENDENCIA:
</t>
    </r>
    <r>
      <rPr>
        <sz val="10"/>
        <color theme="1"/>
        <rFont val="Arial"/>
        <family val="2"/>
      </rPr>
      <t xml:space="preserve">Teniendo en cuenta los resultados anteriores, la Oficina de Control Interno concluye que esta Dependencia realizó una gestión </t>
    </r>
    <r>
      <rPr>
        <b/>
        <sz val="10"/>
        <color theme="1"/>
        <rFont val="Arial"/>
        <family val="2"/>
      </rPr>
      <t>DESTACADA</t>
    </r>
    <r>
      <rPr>
        <sz val="10"/>
        <color theme="1"/>
        <rFont val="Arial"/>
        <family val="2"/>
      </rPr>
      <t xml:space="preserve"> durante 2018; presentando una mejora importante en su gestión, al pasar de una calificación de 91,2% al 94,5% para 2018.
La gestión de esta Dependencia se vio afectada principalmente por los resultados en el plan de mejoramiento de origen interno y externo, así como de los riesgos e indicadores de gestión de calidad del proceso atención al ciudadano. 
En relación con la distribución de funcionarios de carrera administrativa, se logró establecer que esta dependencia cuenta con 1 empleado de nivel asistencial, cuya incidencia en la toma de decisiones sobre la gestión de la dependencia para 2018 fue indirecta. 
Lo anterior, con el fin de brindar información relevante para la calificación del 10% de la evaluación del desempeño laboral de dichos funcionarios, en virtud de lo dispuesto por el Acuerdo 565 de 2016 de la Comisión Nacional del Servicio Civil y la Resolución 114 de 2017 del IDRD.</t>
    </r>
  </si>
  <si>
    <r>
      <t xml:space="preserve">7. RECOMENDACIONES DE MEJORAMIENTO DE LA OFICINA DE CONTROL INTERNO:  
</t>
    </r>
    <r>
      <rPr>
        <sz val="10"/>
        <color theme="1"/>
        <rFont val="Arial"/>
        <family val="2"/>
      </rPr>
      <t xml:space="preserve">
♦ En cuanto al Sistema de Control Interno, es recomendable implementar controles que garanticen el cumplimiento de las fechas establecidas para las acciones de mejoramiento propuestas. Así mismo, es necesario suministrar oportunamente el reporte de información en las diferentes herramientas de gestión, así como revisar la formulación de indicadores, especialmente los formulados en el mapa de riesgos, con el fin de garantizar su coherencia con las acciones propuestas y con el riesgo administrado.</t>
    </r>
  </si>
  <si>
    <t>Durante 2018 se realizaron auditorias para evaluar los mecanismos de participación ciudadana y control social, el proceso de atención al ciudadano  y el proceso de Gestión documental, para las cuales esta dependencia suministró la información requerida oportunamente y con los criterios de calidad solicitados.
De otra parte, se realizaron los seguimientos a los diferentes compromisos de la dependencia en los planes e instrumentos de gestión formulados para 2018, obteniendo respuesta oportuna y calidad de información para este ejercicio de evaluación independiente.
Así las cosas, este ítem obtuvo la ponderación total definida para este componente.</t>
  </si>
  <si>
    <r>
      <t>Durante 2018 esta dependencia gestionó 5 acciones de mejora a través del proceso de atención al ciudadano, de las cuales se culminaron y cerraron 3. Las 2 restantes tenían plazo de ejecución al 30-jun-18 y no se concluyeron al cierre de 2018.</t>
    </r>
    <r>
      <rPr>
        <sz val="9"/>
        <rFont val="Arial"/>
        <family val="2"/>
      </rPr>
      <t xml:space="preserve">
De acuerdo con la información reportada en Isolucion, este ítem obtuvo una ponderación del 60%.</t>
    </r>
  </si>
  <si>
    <t>Para dar tratamiento a este riesgo, la Dependencia formuló 3 acciones cuyos resultados son los siguientes:
Acción: 201649, cerrada el 23 de agosto de 2018
Acción 201651, cerrada el 19 de diciembre de 2018
Acción 201650, con fecha de compromiso 30 de septiembre de 2018, no concluida antes de finalizar 2018.
Se debe mencionar, que la para la acción incumplida, la Oficina de Control Interno en su seguimiento trimestral, solicitó al proceso que la fecha fuese revisada y si era del caso prorrogada; sin embargo, no se realizó este trámite.</t>
  </si>
  <si>
    <t>Inventario de planos almacenados en Planoteca</t>
  </si>
  <si>
    <r>
      <rPr>
        <b/>
        <sz val="10"/>
        <rFont val="Arial"/>
        <family val="2"/>
      </rPr>
      <t xml:space="preserve">
ROSALBA GUZMAN GUZMAN</t>
    </r>
    <r>
      <rPr>
        <sz val="10"/>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053263 del 31/01/2019.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</si>
</sst>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b/>
      <sz val="10"/>
      <color theme="1"/>
      <name val="Arial"/>
      <family val="2"/>
    </font>
    <font>
      <sz val="10"/>
      <color theme="1"/>
      <name val="Arial"/>
      <family val="2"/>
    </font>
    <font>
      <b/>
      <u/>
      <sz val="10"/>
      <color theme="1"/>
      <name val="Arial"/>
      <family val="2"/>
    </font>
    <font>
      <sz val="8"/>
      <name val="Arial"/>
      <family val="2"/>
      <charset val="1"/>
    </font>
    <font>
      <sz val="8"/>
      <name val="Arial"/>
      <family val="2"/>
    </font>
    <font>
      <sz val="11"/>
      <color theme="1"/>
      <name val="Calibri"/>
      <family val="2"/>
      <scheme val="minor"/>
    </font>
    <font>
      <sz val="8"/>
      <color theme="1"/>
      <name val="Arial"/>
      <family val="2"/>
    </font>
    <font>
      <sz val="9"/>
      <color theme="1"/>
      <name val="Arial"/>
      <family val="2"/>
    </font>
    <font>
      <b/>
      <sz val="9"/>
      <color theme="1"/>
      <name val="Arial"/>
      <family val="2"/>
    </font>
    <font>
      <sz val="9"/>
      <name val="Arial"/>
      <family val="2"/>
    </font>
    <font>
      <b/>
      <sz val="12"/>
      <color theme="1"/>
      <name val="Arial"/>
      <family val="2"/>
    </font>
    <font>
      <b/>
      <sz val="10"/>
      <color theme="9" tint="0.59999389629810485"/>
      <name val="Arial"/>
      <family val="2"/>
    </font>
    <font>
      <sz val="10"/>
      <color theme="0"/>
      <name val="Arial"/>
      <family val="2"/>
    </font>
    <font>
      <sz val="12"/>
      <color theme="1"/>
      <name val="Arial"/>
      <family val="2"/>
    </font>
    <font>
      <sz val="10"/>
      <color theme="4" tint="0.39997558519241921"/>
      <name val="Arial"/>
      <family val="2"/>
    </font>
    <font>
      <sz val="10"/>
      <name val="Arial"/>
      <family val="2"/>
    </font>
    <font>
      <b/>
      <sz val="15"/>
      <color theme="1"/>
      <name val="Arial"/>
      <family val="2"/>
    </font>
    <font>
      <b/>
      <sz val="10"/>
      <name val="Arial"/>
      <family val="2"/>
    </font>
  </fonts>
  <fills count="8">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5" tint="0.59999389629810485"/>
        <bgColor indexed="64"/>
      </patternFill>
    </fill>
    <fill>
      <patternFill patternType="solid">
        <fgColor rgb="FFCCFFCC"/>
        <bgColor indexed="64"/>
      </patternFill>
    </fill>
    <fill>
      <patternFill patternType="solid">
        <fgColor theme="9" tint="0.59999389629810485"/>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2" fillId="0" borderId="0" xfId="0" applyFont="1" applyAlignment="1">
      <alignment vertical="center" wrapText="1"/>
    </xf>
    <xf numFmtId="0" fontId="4" fillId="0"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5" fillId="0" borderId="5"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9"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10" fontId="12" fillId="6" borderId="4" xfId="1" applyNumberFormat="1" applyFont="1" applyFill="1" applyBorder="1" applyAlignment="1">
      <alignment vertical="center" wrapText="1"/>
    </xf>
    <xf numFmtId="9" fontId="11" fillId="6" borderId="1" xfId="1" applyNumberFormat="1" applyFont="1" applyFill="1" applyBorder="1" applyAlignment="1">
      <alignment vertical="center" wrapText="1"/>
    </xf>
    <xf numFmtId="9" fontId="13" fillId="0" borderId="3" xfId="0" applyNumberFormat="1" applyFont="1" applyFill="1" applyBorder="1" applyAlignment="1">
      <alignment vertical="center" wrapText="1"/>
    </xf>
    <xf numFmtId="9" fontId="2" fillId="0" borderId="4" xfId="0" applyNumberFormat="1" applyFont="1" applyFill="1" applyBorder="1" applyAlignment="1">
      <alignment vertical="center" wrapText="1"/>
    </xf>
    <xf numFmtId="9" fontId="1" fillId="0" borderId="4" xfId="0" applyNumberFormat="1" applyFont="1" applyFill="1" applyBorder="1" applyAlignment="1">
      <alignment vertical="center" wrapText="1"/>
    </xf>
    <xf numFmtId="0" fontId="7" fillId="0" borderId="1" xfId="0" applyFont="1" applyFill="1" applyBorder="1" applyAlignment="1">
      <alignment horizontal="center" vertical="center" wrapText="1"/>
    </xf>
    <xf numFmtId="9" fontId="15" fillId="7" borderId="4" xfId="0" applyNumberFormat="1" applyFont="1" applyFill="1" applyBorder="1" applyAlignment="1">
      <alignment vertical="center" wrapText="1"/>
    </xf>
    <xf numFmtId="9" fontId="2" fillId="7" borderId="1" xfId="1" applyFont="1" applyFill="1" applyBorder="1" applyAlignment="1">
      <alignment vertical="center" wrapText="1"/>
    </xf>
    <xf numFmtId="9" fontId="1" fillId="0" borderId="1" xfId="0" applyNumberFormat="1" applyFont="1" applyFill="1" applyBorder="1" applyAlignment="1">
      <alignment vertical="center" wrapText="1"/>
    </xf>
    <xf numFmtId="9" fontId="2" fillId="0" borderId="1" xfId="0" applyNumberFormat="1" applyFont="1" applyFill="1" applyBorder="1" applyAlignment="1">
      <alignment vertical="center" wrapText="1"/>
    </xf>
    <xf numFmtId="9" fontId="2" fillId="7" borderId="1" xfId="1" applyNumberFormat="1" applyFont="1" applyFill="1" applyBorder="1" applyAlignment="1">
      <alignment vertical="center" wrapText="1"/>
    </xf>
    <xf numFmtId="0" fontId="2" fillId="0" borderId="0" xfId="0" applyFont="1" applyFill="1" applyAlignment="1">
      <alignment vertical="center" wrapText="1"/>
    </xf>
    <xf numFmtId="164" fontId="12" fillId="6" borderId="4" xfId="0" applyNumberFormat="1" applyFont="1" applyFill="1" applyBorder="1" applyAlignment="1">
      <alignment horizontal="right" vertical="center" wrapText="1"/>
    </xf>
    <xf numFmtId="9" fontId="2" fillId="0" borderId="0" xfId="0" applyNumberFormat="1" applyFont="1" applyFill="1" applyAlignment="1">
      <alignment vertical="center" wrapText="1"/>
    </xf>
    <xf numFmtId="9" fontId="2" fillId="0" borderId="0" xfId="1" applyFont="1" applyFill="1" applyAlignment="1">
      <alignment vertical="center" wrapText="1"/>
    </xf>
    <xf numFmtId="9" fontId="2" fillId="0" borderId="0" xfId="1" applyFont="1" applyFill="1" applyAlignment="1">
      <alignment horizontal="center" vertical="center" wrapText="1"/>
    </xf>
    <xf numFmtId="164" fontId="2" fillId="0" borderId="0" xfId="1" applyNumberFormat="1" applyFont="1" applyFill="1" applyAlignment="1">
      <alignment vertical="center" wrapText="1"/>
    </xf>
    <xf numFmtId="164" fontId="2" fillId="0" borderId="0" xfId="1" applyNumberFormat="1" applyFont="1" applyFill="1" applyAlignment="1">
      <alignment horizontal="center" vertical="center" wrapText="1"/>
    </xf>
    <xf numFmtId="10" fontId="2" fillId="0" borderId="0" xfId="0" applyNumberFormat="1" applyFont="1" applyFill="1" applyAlignment="1">
      <alignment horizontal="center" vertical="center" wrapText="1"/>
    </xf>
    <xf numFmtId="9" fontId="2" fillId="0" borderId="14" xfId="0" applyNumberFormat="1" applyFont="1" applyBorder="1" applyAlignment="1">
      <alignment horizontal="center" vertical="center" wrapText="1"/>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9" fontId="16" fillId="0" borderId="4" xfId="0" applyNumberFormat="1" applyFont="1" applyFill="1" applyBorder="1" applyAlignment="1">
      <alignment vertical="center" wrapText="1"/>
    </xf>
    <xf numFmtId="9" fontId="2" fillId="3" borderId="1" xfId="1" applyNumberFormat="1" applyFont="1" applyFill="1" applyBorder="1" applyAlignment="1">
      <alignment horizontal="center" vertical="center" wrapText="1"/>
    </xf>
    <xf numFmtId="9" fontId="14" fillId="6" borderId="1" xfId="0" applyNumberFormat="1" applyFont="1" applyFill="1" applyBorder="1" applyAlignment="1">
      <alignment horizontal="right" vertical="center" wrapText="1"/>
    </xf>
    <xf numFmtId="164" fontId="17" fillId="4" borderId="1" xfId="0" applyNumberFormat="1" applyFont="1" applyFill="1" applyBorder="1" applyAlignment="1">
      <alignment horizontal="right" vertical="center"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9" fontId="11" fillId="4" borderId="1" xfId="0" applyNumberFormat="1" applyFont="1" applyFill="1" applyBorder="1" applyAlignment="1">
      <alignment horizontal="right" vertical="center" wrapText="1"/>
    </xf>
    <xf numFmtId="0" fontId="11" fillId="4" borderId="1" xfId="0" applyFont="1" applyFill="1" applyBorder="1" applyAlignment="1">
      <alignment horizontal="righ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left" vertical="center" wrapText="1"/>
    </xf>
    <xf numFmtId="0" fontId="8" fillId="3" borderId="2" xfId="0" applyFont="1" applyFill="1" applyBorder="1" applyAlignment="1">
      <alignment horizontal="justify" vertical="center" wrapText="1"/>
    </xf>
    <xf numFmtId="0" fontId="8" fillId="3" borderId="3"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11" fillId="4" borderId="2" xfId="0" applyFont="1" applyFill="1" applyBorder="1" applyAlignment="1">
      <alignment horizontal="right" vertical="center" wrapText="1"/>
    </xf>
    <xf numFmtId="0" fontId="11" fillId="4" borderId="3" xfId="0" applyFont="1" applyFill="1" applyBorder="1" applyAlignment="1">
      <alignment horizontal="right" vertical="center" wrapText="1"/>
    </xf>
    <xf numFmtId="0" fontId="11" fillId="4" borderId="4" xfId="0" applyFont="1" applyFill="1" applyBorder="1" applyAlignment="1">
      <alignment horizontal="right" vertical="center" wrapText="1"/>
    </xf>
    <xf numFmtId="0" fontId="1" fillId="0" borderId="1" xfId="0" applyFont="1" applyBorder="1" applyAlignment="1">
      <alignment horizontal="justify" vertical="center" wrapText="1"/>
    </xf>
    <xf numFmtId="0" fontId="16" fillId="0" borderId="1" xfId="0" applyFont="1" applyBorder="1" applyAlignment="1">
      <alignment horizontal="left" vertical="top" wrapText="1"/>
    </xf>
    <xf numFmtId="0" fontId="13" fillId="0" borderId="1"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907092</xdr:colOff>
      <xdr:row>0</xdr:row>
      <xdr:rowOff>59085</xdr:rowOff>
    </xdr:from>
    <xdr:to>
      <xdr:col>4</xdr:col>
      <xdr:colOff>610889</xdr:colOff>
      <xdr:row>4</xdr:row>
      <xdr:rowOff>127001</xdr:rowOff>
    </xdr:to>
    <xdr:pic>
      <xdr:nvPicPr>
        <xdr:cNvPr id="2" name="Imagen 1">
          <a:extLst>
            <a:ext uri="{FF2B5EF4-FFF2-40B4-BE49-F238E27FC236}">
              <a16:creationId xmlns:a16="http://schemas.microsoft.com/office/drawing/2014/main" id="{E20F407D-97A9-486A-82AE-822E7CBDF9AE}"/>
            </a:ext>
          </a:extLst>
        </xdr:cNvPr>
        <xdr:cNvPicPr>
          <a:picLocks noChangeAspect="1"/>
        </xdr:cNvPicPr>
      </xdr:nvPicPr>
      <xdr:blipFill>
        <a:blip xmlns:r="http://schemas.openxmlformats.org/officeDocument/2006/relationships" r:embed="rId1"/>
        <a:stretch>
          <a:fillRect/>
        </a:stretch>
      </xdr:blipFill>
      <xdr:spPr>
        <a:xfrm>
          <a:off x="4336092" y="59085"/>
          <a:ext cx="783297" cy="7029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6:K93"/>
  <sheetViews>
    <sheetView tabSelected="1" topLeftCell="A82" zoomScale="115" zoomScaleNormal="115" workbookViewId="0">
      <selection activeCell="E12" sqref="E12:H12"/>
    </sheetView>
  </sheetViews>
  <sheetFormatPr baseColWidth="10" defaultRowHeight="12.75" x14ac:dyDescent="0.25"/>
  <cols>
    <col min="1" max="3" width="17.140625" style="1" customWidth="1"/>
    <col min="4" max="4" width="16.28515625" style="1" customWidth="1"/>
    <col min="5" max="5" width="16" style="1" customWidth="1"/>
    <col min="6" max="8" width="19.28515625" style="1" customWidth="1"/>
    <col min="9" max="16384" width="11.42578125" style="21"/>
  </cols>
  <sheetData>
    <row r="6" spans="1:8" ht="15" customHeight="1" x14ac:dyDescent="0.25">
      <c r="A6" s="49" t="s">
        <v>0</v>
      </c>
      <c r="B6" s="49"/>
      <c r="C6" s="49"/>
      <c r="D6" s="49"/>
      <c r="E6" s="49"/>
      <c r="F6" s="49"/>
      <c r="G6" s="49"/>
      <c r="H6" s="49"/>
    </row>
    <row r="7" spans="1:8" ht="12.75" customHeight="1" x14ac:dyDescent="0.25">
      <c r="A7" s="49"/>
      <c r="B7" s="49"/>
      <c r="C7" s="49"/>
      <c r="D7" s="49"/>
      <c r="E7" s="49"/>
      <c r="F7" s="49"/>
      <c r="G7" s="49"/>
      <c r="H7" s="49"/>
    </row>
    <row r="8" spans="1:8" x14ac:dyDescent="0.25">
      <c r="A8" s="50" t="s">
        <v>1</v>
      </c>
      <c r="B8" s="50"/>
      <c r="C8" s="50"/>
      <c r="D8" s="50"/>
      <c r="E8" s="50"/>
      <c r="F8" s="50"/>
      <c r="G8" s="50"/>
      <c r="H8" s="50"/>
    </row>
    <row r="9" spans="1:8" x14ac:dyDescent="0.25">
      <c r="A9" s="49" t="s">
        <v>2</v>
      </c>
      <c r="B9" s="49"/>
      <c r="C9" s="49"/>
      <c r="D9" s="49"/>
      <c r="E9" s="49"/>
      <c r="F9" s="49"/>
      <c r="G9" s="49"/>
      <c r="H9" s="49"/>
    </row>
    <row r="10" spans="1:8" x14ac:dyDescent="0.25">
      <c r="A10" s="49" t="s">
        <v>3</v>
      </c>
      <c r="B10" s="49"/>
      <c r="C10" s="49"/>
      <c r="D10" s="49"/>
      <c r="E10" s="49"/>
      <c r="F10" s="49"/>
      <c r="G10" s="49"/>
      <c r="H10" s="49"/>
    </row>
    <row r="11" spans="1:8" x14ac:dyDescent="0.25">
      <c r="A11" s="51" t="s">
        <v>4</v>
      </c>
      <c r="B11" s="51"/>
      <c r="C11" s="51"/>
      <c r="D11" s="51"/>
      <c r="E11" s="51"/>
      <c r="F11" s="51"/>
      <c r="G11" s="51"/>
      <c r="H11" s="51"/>
    </row>
    <row r="12" spans="1:8" ht="24" customHeight="1" x14ac:dyDescent="0.25">
      <c r="A12" s="41" t="s">
        <v>5</v>
      </c>
      <c r="B12" s="42"/>
      <c r="C12" s="42"/>
      <c r="D12" s="42"/>
      <c r="E12" s="41" t="s">
        <v>6</v>
      </c>
      <c r="F12" s="42"/>
      <c r="G12" s="42"/>
      <c r="H12" s="42"/>
    </row>
    <row r="13" spans="1:8" ht="42.75" customHeight="1" x14ac:dyDescent="0.25">
      <c r="A13" s="43" t="s">
        <v>35</v>
      </c>
      <c r="B13" s="44"/>
      <c r="C13" s="44"/>
      <c r="D13" s="44"/>
      <c r="E13" s="44"/>
      <c r="F13" s="44"/>
      <c r="G13" s="44"/>
      <c r="H13" s="45"/>
    </row>
    <row r="14" spans="1:8" ht="24" customHeight="1" x14ac:dyDescent="0.25">
      <c r="A14" s="43" t="s">
        <v>19</v>
      </c>
      <c r="B14" s="46"/>
      <c r="C14" s="46"/>
      <c r="D14" s="46"/>
      <c r="E14" s="46"/>
      <c r="F14" s="46"/>
      <c r="G14" s="46"/>
      <c r="H14" s="47"/>
    </row>
    <row r="15" spans="1:8" ht="24" customHeight="1" x14ac:dyDescent="0.25">
      <c r="A15" s="48" t="s">
        <v>7</v>
      </c>
      <c r="B15" s="48"/>
      <c r="C15" s="48"/>
      <c r="D15" s="48" t="s">
        <v>8</v>
      </c>
      <c r="E15" s="48"/>
      <c r="F15" s="48"/>
      <c r="G15" s="48"/>
      <c r="H15" s="48"/>
    </row>
    <row r="16" spans="1:8" ht="24" customHeight="1" x14ac:dyDescent="0.25">
      <c r="A16" s="48"/>
      <c r="B16" s="48"/>
      <c r="C16" s="48"/>
      <c r="D16" s="8" t="s">
        <v>9</v>
      </c>
      <c r="E16" s="9" t="s">
        <v>20</v>
      </c>
      <c r="F16" s="48" t="s">
        <v>10</v>
      </c>
      <c r="G16" s="48"/>
      <c r="H16" s="48"/>
    </row>
    <row r="17" spans="1:8" ht="18" customHeight="1" x14ac:dyDescent="0.25">
      <c r="A17" s="36" t="s">
        <v>21</v>
      </c>
      <c r="B17" s="37"/>
      <c r="C17" s="37"/>
      <c r="D17" s="37"/>
      <c r="E17" s="38"/>
      <c r="F17" s="39">
        <v>0.5</v>
      </c>
      <c r="G17" s="40"/>
      <c r="H17" s="40"/>
    </row>
    <row r="18" spans="1:8" ht="15" customHeight="1" x14ac:dyDescent="0.25">
      <c r="A18" s="79" t="s">
        <v>11</v>
      </c>
      <c r="B18" s="80"/>
      <c r="C18" s="80"/>
      <c r="D18" s="80"/>
      <c r="E18" s="80"/>
      <c r="F18" s="80"/>
      <c r="G18" s="80"/>
      <c r="H18" s="81"/>
    </row>
    <row r="19" spans="1:8" ht="56.25" customHeight="1" x14ac:dyDescent="0.25">
      <c r="A19" s="52" t="s">
        <v>40</v>
      </c>
      <c r="B19" s="52"/>
      <c r="C19" s="52"/>
      <c r="D19" s="2" t="s">
        <v>41</v>
      </c>
      <c r="E19" s="29">
        <v>1</v>
      </c>
      <c r="F19" s="53" t="s">
        <v>18</v>
      </c>
      <c r="G19" s="54"/>
      <c r="H19" s="55"/>
    </row>
    <row r="20" spans="1:8" ht="56.25" x14ac:dyDescent="0.25">
      <c r="A20" s="52" t="s">
        <v>42</v>
      </c>
      <c r="B20" s="52"/>
      <c r="C20" s="52"/>
      <c r="D20" s="3" t="s">
        <v>43</v>
      </c>
      <c r="E20" s="29">
        <v>1</v>
      </c>
      <c r="F20" s="56"/>
      <c r="G20" s="57"/>
      <c r="H20" s="58"/>
    </row>
    <row r="21" spans="1:8" ht="56.25" x14ac:dyDescent="0.25">
      <c r="A21" s="52" t="s">
        <v>44</v>
      </c>
      <c r="B21" s="52"/>
      <c r="C21" s="52"/>
      <c r="D21" s="3" t="s">
        <v>43</v>
      </c>
      <c r="E21" s="29">
        <v>1</v>
      </c>
      <c r="F21" s="56"/>
      <c r="G21" s="57"/>
      <c r="H21" s="58"/>
    </row>
    <row r="22" spans="1:8" ht="67.5" x14ac:dyDescent="0.25">
      <c r="A22" s="52" t="s">
        <v>45</v>
      </c>
      <c r="B22" s="52"/>
      <c r="C22" s="52"/>
      <c r="D22" s="3" t="s">
        <v>46</v>
      </c>
      <c r="E22" s="29">
        <v>1</v>
      </c>
      <c r="F22" s="56"/>
      <c r="G22" s="57"/>
      <c r="H22" s="58"/>
    </row>
    <row r="23" spans="1:8" ht="39.75" customHeight="1" x14ac:dyDescent="0.25">
      <c r="A23" s="52" t="s">
        <v>47</v>
      </c>
      <c r="B23" s="52"/>
      <c r="C23" s="52"/>
      <c r="D23" s="3" t="s">
        <v>48</v>
      </c>
      <c r="E23" s="29">
        <v>1</v>
      </c>
      <c r="F23" s="59"/>
      <c r="G23" s="60"/>
      <c r="H23" s="61"/>
    </row>
    <row r="24" spans="1:8" ht="15" customHeight="1" x14ac:dyDescent="0.25">
      <c r="A24" s="82" t="s">
        <v>36</v>
      </c>
      <c r="B24" s="83"/>
      <c r="C24" s="83"/>
      <c r="D24" s="83"/>
      <c r="E24" s="83"/>
      <c r="F24" s="83"/>
      <c r="G24" s="83"/>
      <c r="H24" s="84"/>
    </row>
    <row r="25" spans="1:8" ht="20.100000000000001" customHeight="1" x14ac:dyDescent="0.25">
      <c r="A25" s="62" t="s">
        <v>12</v>
      </c>
      <c r="B25" s="63"/>
      <c r="C25" s="64"/>
      <c r="D25" s="4" t="s">
        <v>13</v>
      </c>
      <c r="E25" s="4" t="s">
        <v>14</v>
      </c>
      <c r="F25" s="52"/>
      <c r="G25" s="52"/>
      <c r="H25" s="52"/>
    </row>
    <row r="26" spans="1:8" ht="38.25" customHeight="1" x14ac:dyDescent="0.25">
      <c r="A26" s="52" t="s">
        <v>51</v>
      </c>
      <c r="B26" s="52"/>
      <c r="C26" s="52"/>
      <c r="D26" s="30" t="s">
        <v>49</v>
      </c>
      <c r="E26" s="7">
        <v>1</v>
      </c>
      <c r="F26" s="53" t="s">
        <v>18</v>
      </c>
      <c r="G26" s="54"/>
      <c r="H26" s="55"/>
    </row>
    <row r="27" spans="1:8" ht="39.75" customHeight="1" x14ac:dyDescent="0.25">
      <c r="A27" s="52" t="s">
        <v>52</v>
      </c>
      <c r="B27" s="52"/>
      <c r="C27" s="52"/>
      <c r="D27" s="5" t="s">
        <v>50</v>
      </c>
      <c r="E27" s="7">
        <v>1</v>
      </c>
      <c r="F27" s="56"/>
      <c r="G27" s="57"/>
      <c r="H27" s="58"/>
    </row>
    <row r="28" spans="1:8" ht="58.5" customHeight="1" x14ac:dyDescent="0.25">
      <c r="A28" s="52" t="s">
        <v>53</v>
      </c>
      <c r="B28" s="52"/>
      <c r="C28" s="52"/>
      <c r="D28" s="5" t="s">
        <v>54</v>
      </c>
      <c r="E28" s="7">
        <v>1</v>
      </c>
      <c r="F28" s="56"/>
      <c r="G28" s="57"/>
      <c r="H28" s="58"/>
    </row>
    <row r="29" spans="1:8" ht="56.25" customHeight="1" x14ac:dyDescent="0.25">
      <c r="A29" s="52" t="s">
        <v>55</v>
      </c>
      <c r="B29" s="52"/>
      <c r="C29" s="52"/>
      <c r="D29" s="5" t="s">
        <v>56</v>
      </c>
      <c r="E29" s="7">
        <v>1</v>
      </c>
      <c r="F29" s="56"/>
      <c r="G29" s="57"/>
      <c r="H29" s="58"/>
    </row>
    <row r="30" spans="1:8" ht="28.5" customHeight="1" x14ac:dyDescent="0.25">
      <c r="A30" s="52" t="s">
        <v>57</v>
      </c>
      <c r="B30" s="52"/>
      <c r="C30" s="52"/>
      <c r="D30" s="5" t="s">
        <v>58</v>
      </c>
      <c r="E30" s="7">
        <v>1</v>
      </c>
      <c r="F30" s="56"/>
      <c r="G30" s="57"/>
      <c r="H30" s="58"/>
    </row>
    <row r="31" spans="1:8" ht="90" x14ac:dyDescent="0.25">
      <c r="A31" s="52" t="s">
        <v>59</v>
      </c>
      <c r="B31" s="52"/>
      <c r="C31" s="52"/>
      <c r="D31" s="5" t="s">
        <v>60</v>
      </c>
      <c r="E31" s="7">
        <v>1</v>
      </c>
      <c r="F31" s="56"/>
      <c r="G31" s="57"/>
      <c r="H31" s="58"/>
    </row>
    <row r="32" spans="1:8" ht="33.75" x14ac:dyDescent="0.25">
      <c r="A32" s="52" t="s">
        <v>61</v>
      </c>
      <c r="B32" s="52"/>
      <c r="C32" s="52"/>
      <c r="D32" s="5" t="s">
        <v>62</v>
      </c>
      <c r="E32" s="7">
        <v>1</v>
      </c>
      <c r="F32" s="56"/>
      <c r="G32" s="57"/>
      <c r="H32" s="58"/>
    </row>
    <row r="33" spans="1:9" ht="56.25" x14ac:dyDescent="0.25">
      <c r="A33" s="52" t="s">
        <v>63</v>
      </c>
      <c r="B33" s="52"/>
      <c r="C33" s="52"/>
      <c r="D33" s="5" t="s">
        <v>64</v>
      </c>
      <c r="E33" s="7">
        <v>1</v>
      </c>
      <c r="F33" s="56"/>
      <c r="G33" s="57"/>
      <c r="H33" s="58"/>
    </row>
    <row r="34" spans="1:9" ht="45" x14ac:dyDescent="0.25">
      <c r="A34" s="52" t="s">
        <v>65</v>
      </c>
      <c r="B34" s="52"/>
      <c r="C34" s="52"/>
      <c r="D34" s="31" t="s">
        <v>66</v>
      </c>
      <c r="E34" s="7">
        <v>1</v>
      </c>
      <c r="F34" s="59"/>
      <c r="G34" s="60"/>
      <c r="H34" s="61"/>
    </row>
    <row r="35" spans="1:9" ht="15" customHeight="1" x14ac:dyDescent="0.25">
      <c r="A35" s="82" t="s">
        <v>37</v>
      </c>
      <c r="B35" s="83"/>
      <c r="C35" s="83"/>
      <c r="D35" s="83"/>
      <c r="E35" s="83"/>
      <c r="F35" s="83"/>
      <c r="G35" s="83"/>
      <c r="H35" s="84"/>
    </row>
    <row r="36" spans="1:9" ht="20.100000000000001" customHeight="1" x14ac:dyDescent="0.25">
      <c r="A36" s="62" t="s">
        <v>12</v>
      </c>
      <c r="B36" s="63"/>
      <c r="C36" s="64"/>
      <c r="D36" s="4" t="s">
        <v>13</v>
      </c>
      <c r="E36" s="4" t="s">
        <v>14</v>
      </c>
      <c r="F36" s="52"/>
      <c r="G36" s="52"/>
      <c r="H36" s="52"/>
    </row>
    <row r="37" spans="1:9" ht="22.5" x14ac:dyDescent="0.25">
      <c r="A37" s="52" t="s">
        <v>67</v>
      </c>
      <c r="B37" s="52"/>
      <c r="C37" s="52"/>
      <c r="D37" s="6" t="s">
        <v>50</v>
      </c>
      <c r="E37" s="7">
        <v>1</v>
      </c>
      <c r="F37" s="53" t="s">
        <v>18</v>
      </c>
      <c r="G37" s="54"/>
      <c r="H37" s="55"/>
    </row>
    <row r="38" spans="1:9" ht="33.75" x14ac:dyDescent="0.25">
      <c r="A38" s="52" t="s">
        <v>68</v>
      </c>
      <c r="B38" s="52"/>
      <c r="C38" s="52"/>
      <c r="D38" s="6" t="s">
        <v>69</v>
      </c>
      <c r="E38" s="7">
        <v>1</v>
      </c>
      <c r="F38" s="56"/>
      <c r="G38" s="57"/>
      <c r="H38" s="58"/>
    </row>
    <row r="39" spans="1:9" ht="33.75" x14ac:dyDescent="0.25">
      <c r="A39" s="52" t="s">
        <v>70</v>
      </c>
      <c r="B39" s="52"/>
      <c r="C39" s="52"/>
      <c r="D39" s="6" t="s">
        <v>71</v>
      </c>
      <c r="E39" s="7">
        <v>1</v>
      </c>
      <c r="F39" s="59"/>
      <c r="G39" s="60"/>
      <c r="H39" s="61"/>
    </row>
    <row r="40" spans="1:9" ht="15" customHeight="1" x14ac:dyDescent="0.25">
      <c r="A40" s="85" t="s">
        <v>22</v>
      </c>
      <c r="B40" s="86"/>
      <c r="C40" s="86"/>
      <c r="D40" s="86"/>
      <c r="E40" s="86"/>
      <c r="F40" s="86"/>
      <c r="G40" s="10">
        <f>AVERAGE(E19:E39)</f>
        <v>1</v>
      </c>
      <c r="H40" s="11">
        <f>(G40*50%)</f>
        <v>0.5</v>
      </c>
    </row>
    <row r="41" spans="1:9" ht="18" customHeight="1" x14ac:dyDescent="0.25">
      <c r="A41" s="36" t="s">
        <v>23</v>
      </c>
      <c r="B41" s="37"/>
      <c r="C41" s="37"/>
      <c r="D41" s="37"/>
      <c r="E41" s="38"/>
      <c r="F41" s="39">
        <v>0.5</v>
      </c>
      <c r="G41" s="40"/>
      <c r="H41" s="40"/>
    </row>
    <row r="42" spans="1:9" ht="138" customHeight="1" x14ac:dyDescent="0.25">
      <c r="A42" s="67" t="s">
        <v>95</v>
      </c>
      <c r="B42" s="67"/>
      <c r="C42" s="67"/>
      <c r="D42" s="67"/>
      <c r="E42" s="7">
        <v>0.52600000000000002</v>
      </c>
      <c r="F42" s="65" t="s">
        <v>100</v>
      </c>
      <c r="G42" s="66"/>
      <c r="H42" s="66"/>
      <c r="I42" s="25"/>
    </row>
    <row r="43" spans="1:9" ht="97.5" customHeight="1" x14ac:dyDescent="0.25">
      <c r="A43" s="67" t="s">
        <v>96</v>
      </c>
      <c r="B43" s="67"/>
      <c r="C43" s="67"/>
      <c r="D43" s="67"/>
      <c r="E43" s="7">
        <f>10.6%*60%</f>
        <v>6.359999999999999E-2</v>
      </c>
      <c r="F43" s="68" t="s">
        <v>101</v>
      </c>
      <c r="G43" s="69"/>
      <c r="H43" s="70"/>
      <c r="I43" s="27"/>
    </row>
    <row r="44" spans="1:9" ht="168" customHeight="1" x14ac:dyDescent="0.25">
      <c r="A44" s="67" t="s">
        <v>97</v>
      </c>
      <c r="B44" s="67"/>
      <c r="C44" s="67"/>
      <c r="D44" s="67"/>
      <c r="E44" s="7">
        <f>66%*10.6%</f>
        <v>6.9959999999999994E-2</v>
      </c>
      <c r="F44" s="68" t="s">
        <v>72</v>
      </c>
      <c r="G44" s="69"/>
      <c r="H44" s="70"/>
      <c r="I44" s="25"/>
    </row>
    <row r="45" spans="1:9" ht="15" customHeight="1" x14ac:dyDescent="0.25">
      <c r="A45" s="74" t="s">
        <v>15</v>
      </c>
      <c r="B45" s="75"/>
      <c r="C45" s="75"/>
      <c r="D45" s="75"/>
      <c r="E45" s="75"/>
      <c r="F45" s="12">
        <v>0.15</v>
      </c>
      <c r="G45" s="32"/>
      <c r="H45" s="14">
        <v>0.158</v>
      </c>
    </row>
    <row r="46" spans="1:9" ht="18.75" customHeight="1" x14ac:dyDescent="0.25">
      <c r="A46" s="76" t="s">
        <v>24</v>
      </c>
      <c r="B46" s="77"/>
      <c r="C46" s="77"/>
      <c r="D46" s="8" t="s">
        <v>13</v>
      </c>
      <c r="E46" s="9" t="s">
        <v>25</v>
      </c>
      <c r="F46" s="48" t="s">
        <v>26</v>
      </c>
      <c r="G46" s="48"/>
      <c r="H46" s="48"/>
    </row>
    <row r="47" spans="1:9" ht="168" customHeight="1" x14ac:dyDescent="0.25">
      <c r="A47" s="78" t="s">
        <v>73</v>
      </c>
      <c r="B47" s="78"/>
      <c r="C47" s="78"/>
      <c r="D47" s="15" t="s">
        <v>75</v>
      </c>
      <c r="E47" s="33">
        <f>2/3</f>
        <v>0.66666666666666663</v>
      </c>
      <c r="F47" s="71" t="s">
        <v>102</v>
      </c>
      <c r="G47" s="72"/>
      <c r="H47" s="73"/>
    </row>
    <row r="48" spans="1:9" ht="177" customHeight="1" x14ac:dyDescent="0.25">
      <c r="A48" s="78" t="s">
        <v>74</v>
      </c>
      <c r="B48" s="78"/>
      <c r="C48" s="78"/>
      <c r="D48" s="15" t="s">
        <v>76</v>
      </c>
      <c r="E48" s="33">
        <f>1/3</f>
        <v>0.33333333333333331</v>
      </c>
      <c r="F48" s="71" t="s">
        <v>77</v>
      </c>
      <c r="G48" s="72"/>
      <c r="H48" s="73"/>
    </row>
    <row r="49" spans="1:11" ht="123.75" x14ac:dyDescent="0.25">
      <c r="A49" s="78" t="s">
        <v>78</v>
      </c>
      <c r="B49" s="78"/>
      <c r="C49" s="78"/>
      <c r="D49" s="15" t="s">
        <v>81</v>
      </c>
      <c r="E49" s="33">
        <v>1</v>
      </c>
      <c r="F49" s="71" t="s">
        <v>84</v>
      </c>
      <c r="G49" s="72"/>
      <c r="H49" s="73"/>
    </row>
    <row r="50" spans="1:11" ht="60.75" customHeight="1" x14ac:dyDescent="0.25">
      <c r="A50" s="78" t="s">
        <v>79</v>
      </c>
      <c r="B50" s="78"/>
      <c r="C50" s="78"/>
      <c r="D50" s="15" t="s">
        <v>82</v>
      </c>
      <c r="E50" s="33">
        <v>1</v>
      </c>
      <c r="F50" s="71" t="s">
        <v>85</v>
      </c>
      <c r="G50" s="72"/>
      <c r="H50" s="73"/>
    </row>
    <row r="51" spans="1:11" ht="80.25" customHeight="1" x14ac:dyDescent="0.25">
      <c r="A51" s="78" t="s">
        <v>80</v>
      </c>
      <c r="B51" s="78"/>
      <c r="C51" s="78"/>
      <c r="D51" s="15" t="s">
        <v>83</v>
      </c>
      <c r="E51" s="33">
        <v>1</v>
      </c>
      <c r="F51" s="71" t="s">
        <v>86</v>
      </c>
      <c r="G51" s="72"/>
      <c r="H51" s="73"/>
    </row>
    <row r="52" spans="1:11" ht="15" customHeight="1" x14ac:dyDescent="0.25">
      <c r="A52" s="87" t="s">
        <v>27</v>
      </c>
      <c r="B52" s="88"/>
      <c r="C52" s="88"/>
      <c r="D52" s="88"/>
      <c r="E52" s="88"/>
      <c r="F52" s="88"/>
      <c r="G52" s="16">
        <f>AVERAGEA(E47:E51)</f>
        <v>0.8</v>
      </c>
      <c r="H52" s="17">
        <f>+(G52*H45)/100%</f>
        <v>0.12640000000000001</v>
      </c>
    </row>
    <row r="53" spans="1:11" ht="15" customHeight="1" x14ac:dyDescent="0.25">
      <c r="A53" s="74" t="s">
        <v>28</v>
      </c>
      <c r="B53" s="75"/>
      <c r="C53" s="75"/>
      <c r="D53" s="75"/>
      <c r="E53" s="75"/>
      <c r="F53" s="12">
        <v>0.1</v>
      </c>
      <c r="G53" s="13"/>
      <c r="H53" s="18">
        <v>0.106</v>
      </c>
    </row>
    <row r="54" spans="1:11" ht="15" customHeight="1" x14ac:dyDescent="0.25">
      <c r="A54" s="76" t="s">
        <v>24</v>
      </c>
      <c r="B54" s="77"/>
      <c r="C54" s="77"/>
      <c r="D54" s="8" t="s">
        <v>13</v>
      </c>
      <c r="E54" s="9" t="s">
        <v>25</v>
      </c>
      <c r="F54" s="48" t="s">
        <v>26</v>
      </c>
      <c r="G54" s="48"/>
      <c r="H54" s="48"/>
    </row>
    <row r="55" spans="1:11" ht="101.25" x14ac:dyDescent="0.25">
      <c r="A55" s="89" t="s">
        <v>87</v>
      </c>
      <c r="B55" s="89"/>
      <c r="C55" s="89"/>
      <c r="D55" s="15" t="s">
        <v>88</v>
      </c>
      <c r="E55" s="33">
        <v>0.92</v>
      </c>
      <c r="F55" s="71" t="s">
        <v>89</v>
      </c>
      <c r="G55" s="72"/>
      <c r="H55" s="73"/>
    </row>
    <row r="56" spans="1:11" ht="67.5" x14ac:dyDescent="0.25">
      <c r="A56" s="89" t="s">
        <v>90</v>
      </c>
      <c r="B56" s="89"/>
      <c r="C56" s="89"/>
      <c r="D56" s="15" t="s">
        <v>29</v>
      </c>
      <c r="E56" s="33">
        <v>1</v>
      </c>
      <c r="F56" s="71" t="s">
        <v>93</v>
      </c>
      <c r="G56" s="72"/>
      <c r="H56" s="73"/>
    </row>
    <row r="57" spans="1:11" ht="90" x14ac:dyDescent="0.25">
      <c r="A57" s="89" t="s">
        <v>103</v>
      </c>
      <c r="B57" s="89"/>
      <c r="C57" s="89"/>
      <c r="D57" s="15" t="s">
        <v>92</v>
      </c>
      <c r="E57" s="33">
        <v>1</v>
      </c>
      <c r="F57" s="71" t="s">
        <v>91</v>
      </c>
      <c r="G57" s="72"/>
      <c r="H57" s="73"/>
    </row>
    <row r="58" spans="1:11" ht="15" customHeight="1" x14ac:dyDescent="0.25">
      <c r="A58" s="87" t="s">
        <v>30</v>
      </c>
      <c r="B58" s="88"/>
      <c r="C58" s="88"/>
      <c r="D58" s="88"/>
      <c r="E58" s="88"/>
      <c r="F58" s="88"/>
      <c r="G58" s="16">
        <f>AVERAGEA(E55:E57)</f>
        <v>0.97333333333333327</v>
      </c>
      <c r="H58" s="20">
        <f>+(G58*H53)/100%</f>
        <v>0.10317333333333333</v>
      </c>
    </row>
    <row r="59" spans="1:11" ht="15" customHeight="1" x14ac:dyDescent="0.25">
      <c r="A59" s="74" t="s">
        <v>16</v>
      </c>
      <c r="B59" s="75"/>
      <c r="C59" s="75"/>
      <c r="D59" s="75"/>
      <c r="E59" s="75"/>
      <c r="F59" s="12">
        <v>0.05</v>
      </c>
      <c r="G59" s="13"/>
      <c r="H59" s="19">
        <v>0</v>
      </c>
    </row>
    <row r="60" spans="1:11" ht="31.5" customHeight="1" x14ac:dyDescent="0.25">
      <c r="A60" s="48" t="s">
        <v>24</v>
      </c>
      <c r="B60" s="48"/>
      <c r="C60" s="48"/>
      <c r="D60" s="90" t="s">
        <v>31</v>
      </c>
      <c r="E60" s="90"/>
      <c r="F60" s="90" t="s">
        <v>32</v>
      </c>
      <c r="G60" s="90"/>
      <c r="H60" s="90"/>
      <c r="I60" s="24"/>
      <c r="J60" s="28"/>
      <c r="K60" s="26"/>
    </row>
    <row r="61" spans="1:11" ht="80.25" customHeight="1" x14ac:dyDescent="0.25">
      <c r="A61" s="89" t="s">
        <v>16</v>
      </c>
      <c r="B61" s="89"/>
      <c r="C61" s="89"/>
      <c r="D61" s="91"/>
      <c r="E61" s="91"/>
      <c r="F61" s="71" t="s">
        <v>94</v>
      </c>
      <c r="G61" s="72"/>
      <c r="H61" s="73"/>
    </row>
    <row r="62" spans="1:11" ht="15" customHeight="1" x14ac:dyDescent="0.25">
      <c r="A62" s="87" t="s">
        <v>33</v>
      </c>
      <c r="B62" s="88"/>
      <c r="C62" s="88"/>
      <c r="D62" s="88"/>
      <c r="E62" s="88"/>
      <c r="F62" s="88"/>
      <c r="G62" s="16" t="e">
        <f>AVERAGEA(D61:D61)</f>
        <v>#DIV/0!</v>
      </c>
      <c r="H62" s="20">
        <v>0</v>
      </c>
    </row>
    <row r="63" spans="1:11" ht="15" customHeight="1" x14ac:dyDescent="0.25">
      <c r="A63" s="85" t="s">
        <v>34</v>
      </c>
      <c r="B63" s="86"/>
      <c r="C63" s="86"/>
      <c r="D63" s="86"/>
      <c r="E63" s="86"/>
      <c r="F63" s="86"/>
      <c r="G63" s="22">
        <f>+H62+H58+H52+E44+E43+E42</f>
        <v>0.88913333333333333</v>
      </c>
      <c r="H63" s="34">
        <f>G63*F41</f>
        <v>0.44456666666666667</v>
      </c>
      <c r="J63" s="23"/>
    </row>
    <row r="64" spans="1:11" ht="24" customHeight="1" x14ac:dyDescent="0.25">
      <c r="A64" s="92" t="s">
        <v>38</v>
      </c>
      <c r="B64" s="93"/>
      <c r="C64" s="93"/>
      <c r="D64" s="93"/>
      <c r="E64" s="93"/>
      <c r="F64" s="93"/>
      <c r="G64" s="94"/>
      <c r="H64" s="35">
        <f>+H40+H63</f>
        <v>0.94456666666666667</v>
      </c>
    </row>
    <row r="65" spans="1:8" x14ac:dyDescent="0.25">
      <c r="A65" s="95" t="s">
        <v>98</v>
      </c>
      <c r="B65" s="52"/>
      <c r="C65" s="52"/>
      <c r="D65" s="52"/>
      <c r="E65" s="52"/>
      <c r="F65" s="52"/>
      <c r="G65" s="52"/>
      <c r="H65" s="52"/>
    </row>
    <row r="66" spans="1:8" x14ac:dyDescent="0.25">
      <c r="A66" s="95"/>
      <c r="B66" s="52"/>
      <c r="C66" s="52"/>
      <c r="D66" s="52"/>
      <c r="E66" s="52"/>
      <c r="F66" s="52"/>
      <c r="G66" s="52"/>
      <c r="H66" s="52"/>
    </row>
    <row r="67" spans="1:8" x14ac:dyDescent="0.25">
      <c r="A67" s="95"/>
      <c r="B67" s="52"/>
      <c r="C67" s="52"/>
      <c r="D67" s="52"/>
      <c r="E67" s="52"/>
      <c r="F67" s="52"/>
      <c r="G67" s="52"/>
      <c r="H67" s="52"/>
    </row>
    <row r="68" spans="1:8" x14ac:dyDescent="0.25">
      <c r="A68" s="95"/>
      <c r="B68" s="52"/>
      <c r="C68" s="52"/>
      <c r="D68" s="52"/>
      <c r="E68" s="52"/>
      <c r="F68" s="52"/>
      <c r="G68" s="52"/>
      <c r="H68" s="52"/>
    </row>
    <row r="69" spans="1:8" x14ac:dyDescent="0.25">
      <c r="A69" s="95"/>
      <c r="B69" s="52"/>
      <c r="C69" s="52"/>
      <c r="D69" s="52"/>
      <c r="E69" s="52"/>
      <c r="F69" s="52"/>
      <c r="G69" s="52"/>
      <c r="H69" s="52"/>
    </row>
    <row r="70" spans="1:8" x14ac:dyDescent="0.25">
      <c r="A70" s="95"/>
      <c r="B70" s="52"/>
      <c r="C70" s="52"/>
      <c r="D70" s="52"/>
      <c r="E70" s="52"/>
      <c r="F70" s="52"/>
      <c r="G70" s="52"/>
      <c r="H70" s="52"/>
    </row>
    <row r="71" spans="1:8" x14ac:dyDescent="0.25">
      <c r="A71" s="95"/>
      <c r="B71" s="52"/>
      <c r="C71" s="52"/>
      <c r="D71" s="52"/>
      <c r="E71" s="52"/>
      <c r="F71" s="52"/>
      <c r="G71" s="52"/>
      <c r="H71" s="52"/>
    </row>
    <row r="72" spans="1:8" x14ac:dyDescent="0.25">
      <c r="A72" s="95"/>
      <c r="B72" s="52"/>
      <c r="C72" s="52"/>
      <c r="D72" s="52"/>
      <c r="E72" s="52"/>
      <c r="F72" s="52"/>
      <c r="G72" s="52"/>
      <c r="H72" s="52"/>
    </row>
    <row r="73" spans="1:8" x14ac:dyDescent="0.25">
      <c r="A73" s="95"/>
      <c r="B73" s="52"/>
      <c r="C73" s="52"/>
      <c r="D73" s="52"/>
      <c r="E73" s="52"/>
      <c r="F73" s="52"/>
      <c r="G73" s="52"/>
      <c r="H73" s="52"/>
    </row>
    <row r="74" spans="1:8" x14ac:dyDescent="0.25">
      <c r="A74" s="95"/>
      <c r="B74" s="52"/>
      <c r="C74" s="52"/>
      <c r="D74" s="52"/>
      <c r="E74" s="52"/>
      <c r="F74" s="52"/>
      <c r="G74" s="52"/>
      <c r="H74" s="52"/>
    </row>
    <row r="75" spans="1:8" x14ac:dyDescent="0.25">
      <c r="A75" s="95"/>
      <c r="B75" s="52"/>
      <c r="C75" s="52"/>
      <c r="D75" s="52"/>
      <c r="E75" s="52"/>
      <c r="F75" s="52"/>
      <c r="G75" s="52"/>
      <c r="H75" s="52"/>
    </row>
    <row r="76" spans="1:8" x14ac:dyDescent="0.25">
      <c r="A76" s="95"/>
      <c r="B76" s="52"/>
      <c r="C76" s="52"/>
      <c r="D76" s="52"/>
      <c r="E76" s="52"/>
      <c r="F76" s="52"/>
      <c r="G76" s="52"/>
      <c r="H76" s="52"/>
    </row>
    <row r="77" spans="1:8" x14ac:dyDescent="0.25">
      <c r="A77" s="52"/>
      <c r="B77" s="52"/>
      <c r="C77" s="52"/>
      <c r="D77" s="52"/>
      <c r="E77" s="52"/>
      <c r="F77" s="52"/>
      <c r="G77" s="52"/>
      <c r="H77" s="52"/>
    </row>
    <row r="78" spans="1:8" x14ac:dyDescent="0.25">
      <c r="A78" s="95" t="s">
        <v>99</v>
      </c>
      <c r="B78" s="52"/>
      <c r="C78" s="52"/>
      <c r="D78" s="52"/>
      <c r="E78" s="52"/>
      <c r="F78" s="52"/>
      <c r="G78" s="52"/>
      <c r="H78" s="52"/>
    </row>
    <row r="79" spans="1:8" x14ac:dyDescent="0.25">
      <c r="A79" s="95"/>
      <c r="B79" s="52"/>
      <c r="C79" s="52"/>
      <c r="D79" s="52"/>
      <c r="E79" s="52"/>
      <c r="F79" s="52"/>
      <c r="G79" s="52"/>
      <c r="H79" s="52"/>
    </row>
    <row r="80" spans="1:8" x14ac:dyDescent="0.25">
      <c r="A80" s="95"/>
      <c r="B80" s="52"/>
      <c r="C80" s="52"/>
      <c r="D80" s="52"/>
      <c r="E80" s="52"/>
      <c r="F80" s="52"/>
      <c r="G80" s="52"/>
      <c r="H80" s="52"/>
    </row>
    <row r="81" spans="1:8" x14ac:dyDescent="0.25">
      <c r="A81" s="95"/>
      <c r="B81" s="52"/>
      <c r="C81" s="52"/>
      <c r="D81" s="52"/>
      <c r="E81" s="52"/>
      <c r="F81" s="52"/>
      <c r="G81" s="52"/>
      <c r="H81" s="52"/>
    </row>
    <row r="82" spans="1:8" x14ac:dyDescent="0.25">
      <c r="A82" s="95"/>
      <c r="B82" s="52"/>
      <c r="C82" s="52"/>
      <c r="D82" s="52"/>
      <c r="E82" s="52"/>
      <c r="F82" s="52"/>
      <c r="G82" s="52"/>
      <c r="H82" s="52"/>
    </row>
    <row r="83" spans="1:8" x14ac:dyDescent="0.25">
      <c r="A83" s="52"/>
      <c r="B83" s="52"/>
      <c r="C83" s="52"/>
      <c r="D83" s="52"/>
      <c r="E83" s="52"/>
      <c r="F83" s="52"/>
      <c r="G83" s="52"/>
      <c r="H83" s="52"/>
    </row>
    <row r="84" spans="1:8" x14ac:dyDescent="0.25">
      <c r="A84" s="52"/>
      <c r="B84" s="52"/>
      <c r="C84" s="52"/>
      <c r="D84" s="52"/>
      <c r="E84" s="52"/>
      <c r="F84" s="52"/>
      <c r="G84" s="52"/>
      <c r="H84" s="52"/>
    </row>
    <row r="85" spans="1:8" x14ac:dyDescent="0.25">
      <c r="A85" s="95" t="s">
        <v>39</v>
      </c>
      <c r="B85" s="52"/>
      <c r="C85" s="52"/>
      <c r="D85" s="52"/>
      <c r="E85" s="52"/>
      <c r="F85" s="52"/>
      <c r="G85" s="52"/>
      <c r="H85" s="52"/>
    </row>
    <row r="86" spans="1:8" x14ac:dyDescent="0.25">
      <c r="A86" s="52"/>
      <c r="B86" s="52"/>
      <c r="C86" s="52"/>
      <c r="D86" s="52"/>
      <c r="E86" s="52"/>
      <c r="F86" s="52"/>
      <c r="G86" s="52"/>
      <c r="H86" s="52"/>
    </row>
    <row r="87" spans="1:8" x14ac:dyDescent="0.25">
      <c r="A87" s="41" t="s">
        <v>17</v>
      </c>
      <c r="B87" s="96" t="s">
        <v>104</v>
      </c>
      <c r="C87" s="97"/>
      <c r="D87" s="97"/>
      <c r="E87" s="97"/>
      <c r="F87" s="97"/>
      <c r="G87" s="97"/>
      <c r="H87" s="97"/>
    </row>
    <row r="88" spans="1:8" x14ac:dyDescent="0.25">
      <c r="A88" s="41"/>
      <c r="B88" s="97"/>
      <c r="C88" s="97"/>
      <c r="D88" s="97"/>
      <c r="E88" s="97"/>
      <c r="F88" s="97"/>
      <c r="G88" s="97"/>
      <c r="H88" s="97"/>
    </row>
    <row r="89" spans="1:8" x14ac:dyDescent="0.25">
      <c r="A89" s="41"/>
      <c r="B89" s="97"/>
      <c r="C89" s="97"/>
      <c r="D89" s="97"/>
      <c r="E89" s="97"/>
      <c r="F89" s="97"/>
      <c r="G89" s="97"/>
      <c r="H89" s="97"/>
    </row>
    <row r="90" spans="1:8" x14ac:dyDescent="0.25">
      <c r="A90" s="41"/>
      <c r="B90" s="97"/>
      <c r="C90" s="97"/>
      <c r="D90" s="97"/>
      <c r="E90" s="97"/>
      <c r="F90" s="97"/>
      <c r="G90" s="97"/>
      <c r="H90" s="97"/>
    </row>
    <row r="91" spans="1:8" x14ac:dyDescent="0.25">
      <c r="A91" s="41"/>
      <c r="B91" s="97"/>
      <c r="C91" s="97"/>
      <c r="D91" s="97"/>
      <c r="E91" s="97"/>
      <c r="F91" s="97"/>
      <c r="G91" s="97"/>
      <c r="H91" s="97"/>
    </row>
    <row r="92" spans="1:8" x14ac:dyDescent="0.25">
      <c r="A92" s="41"/>
      <c r="B92" s="97"/>
      <c r="C92" s="97"/>
      <c r="D92" s="97"/>
      <c r="E92" s="97"/>
      <c r="F92" s="97"/>
      <c r="G92" s="97"/>
      <c r="H92" s="97"/>
    </row>
    <row r="93" spans="1:8" x14ac:dyDescent="0.25">
      <c r="A93" s="41"/>
      <c r="B93" s="97"/>
      <c r="C93" s="97"/>
      <c r="D93" s="97"/>
      <c r="E93" s="97"/>
      <c r="F93" s="97"/>
      <c r="G93" s="97"/>
      <c r="H93" s="97"/>
    </row>
  </sheetData>
  <mergeCells count="89">
    <mergeCell ref="A62:F62"/>
    <mergeCell ref="A63:F63"/>
    <mergeCell ref="A64:G64"/>
    <mergeCell ref="A87:A93"/>
    <mergeCell ref="B87:H93"/>
    <mergeCell ref="A85:H86"/>
    <mergeCell ref="A65:H77"/>
    <mergeCell ref="A78:H84"/>
    <mergeCell ref="A56:C56"/>
    <mergeCell ref="A57:C57"/>
    <mergeCell ref="F57:H57"/>
    <mergeCell ref="F56:H56"/>
    <mergeCell ref="A61:C61"/>
    <mergeCell ref="F61:H61"/>
    <mergeCell ref="A58:F58"/>
    <mergeCell ref="A59:E59"/>
    <mergeCell ref="A60:C60"/>
    <mergeCell ref="D60:E60"/>
    <mergeCell ref="F60:H60"/>
    <mergeCell ref="D61:E61"/>
    <mergeCell ref="F48:H48"/>
    <mergeCell ref="F49:H49"/>
    <mergeCell ref="F51:H51"/>
    <mergeCell ref="F55:H55"/>
    <mergeCell ref="A52:F52"/>
    <mergeCell ref="A53:E53"/>
    <mergeCell ref="A54:C54"/>
    <mergeCell ref="A48:C48"/>
    <mergeCell ref="A49:C49"/>
    <mergeCell ref="A51:C51"/>
    <mergeCell ref="F54:H54"/>
    <mergeCell ref="A55:C55"/>
    <mergeCell ref="A50:C50"/>
    <mergeCell ref="F50:H50"/>
    <mergeCell ref="A18:H18"/>
    <mergeCell ref="A24:H24"/>
    <mergeCell ref="A35:H35"/>
    <mergeCell ref="A40:F40"/>
    <mergeCell ref="A41:E41"/>
    <mergeCell ref="F41:H41"/>
    <mergeCell ref="A39:C39"/>
    <mergeCell ref="F26:H34"/>
    <mergeCell ref="A32:C32"/>
    <mergeCell ref="A33:C33"/>
    <mergeCell ref="A34:C34"/>
    <mergeCell ref="A29:C29"/>
    <mergeCell ref="A30:C30"/>
    <mergeCell ref="A31:C31"/>
    <mergeCell ref="F43:H43"/>
    <mergeCell ref="F44:H44"/>
    <mergeCell ref="F47:H47"/>
    <mergeCell ref="A43:D43"/>
    <mergeCell ref="A44:D44"/>
    <mergeCell ref="A45:E45"/>
    <mergeCell ref="A46:C46"/>
    <mergeCell ref="F46:H46"/>
    <mergeCell ref="A47:C47"/>
    <mergeCell ref="A26:C26"/>
    <mergeCell ref="A27:C27"/>
    <mergeCell ref="A28:C28"/>
    <mergeCell ref="A25:C25"/>
    <mergeCell ref="F42:H42"/>
    <mergeCell ref="F37:H39"/>
    <mergeCell ref="A42:D42"/>
    <mergeCell ref="A36:C36"/>
    <mergeCell ref="F36:H36"/>
    <mergeCell ref="A37:C37"/>
    <mergeCell ref="A38:C38"/>
    <mergeCell ref="F25:H25"/>
    <mergeCell ref="F19:H23"/>
    <mergeCell ref="A22:C22"/>
    <mergeCell ref="A23:C23"/>
    <mergeCell ref="A19:C19"/>
    <mergeCell ref="A20:C20"/>
    <mergeCell ref="A21:C21"/>
    <mergeCell ref="A6:H7"/>
    <mergeCell ref="A8:H8"/>
    <mergeCell ref="A9:H9"/>
    <mergeCell ref="A10:H10"/>
    <mergeCell ref="A11:H11"/>
    <mergeCell ref="A17:E17"/>
    <mergeCell ref="F17:H17"/>
    <mergeCell ref="A12:D12"/>
    <mergeCell ref="E12:H12"/>
    <mergeCell ref="A13:H13"/>
    <mergeCell ref="A14:H14"/>
    <mergeCell ref="A15:C16"/>
    <mergeCell ref="D15:H15"/>
    <mergeCell ref="F16:H16"/>
  </mergeCells>
  <printOptions horizontalCentered="1"/>
  <pageMargins left="0.70866141732283472" right="0.70866141732283472" top="0.74803149606299213" bottom="0.74803149606299213" header="0.31496062992125984" footer="0.31496062992125984"/>
  <pageSetup scale="63" orientation="portrait" r:id="rId1"/>
  <rowBreaks count="3" manualBreakCount="3">
    <brk id="34" max="7" man="1"/>
    <brk id="48" max="7" man="1"/>
    <brk id="6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SG</vt:lpstr>
      <vt:lpstr>SG!Área_de_impresión</vt:lpstr>
      <vt:lpstr>SG!Títulos_a_imprimir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GUZMAN GUZMAN</dc:creator>
  <cp:lastModifiedBy>KELLY JOHANNA SERRANO</cp:lastModifiedBy>
  <cp:lastPrinted>2019-02-01T15:12:56Z</cp:lastPrinted>
  <dcterms:created xsi:type="dcterms:W3CDTF">2018-01-22T14:11:00Z</dcterms:created>
  <dcterms:modified xsi:type="dcterms:W3CDTF">2019-04-09T20:57:58Z</dcterms:modified>
</cp:coreProperties>
</file>